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380" windowHeight="12770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<sst xmlns="http://schemas.openxmlformats.org/spreadsheetml/2006/main" count="216" uniqueCount="155">
  <si>
    <t>Department Code</t>
  </si>
  <si>
    <t>Department</t>
  </si>
  <si>
    <t>SS11</t>
  </si>
  <si>
    <t>FS11</t>
  </si>
  <si>
    <t>SS12</t>
  </si>
  <si>
    <t>US12</t>
  </si>
  <si>
    <t>FS12</t>
  </si>
  <si>
    <t>SS13</t>
  </si>
  <si>
    <t>US13</t>
  </si>
  <si>
    <t>FS13</t>
  </si>
  <si>
    <t>SS14</t>
  </si>
  <si>
    <t>US14</t>
  </si>
  <si>
    <t>Totals</t>
  </si>
  <si>
    <t>Code</t>
  </si>
  <si>
    <t>ACR</t>
  </si>
  <si>
    <t>Comm Ag Rec &amp; Res Studies</t>
  </si>
  <si>
    <t>A</t>
  </si>
  <si>
    <t>Academic Areas</t>
  </si>
  <si>
    <t>ADV</t>
  </si>
  <si>
    <t>Advertising</t>
  </si>
  <si>
    <t>C</t>
  </si>
  <si>
    <t>H</t>
  </si>
  <si>
    <t>Humanities</t>
  </si>
  <si>
    <t>AL</t>
  </si>
  <si>
    <t>Arts and Letters</t>
  </si>
  <si>
    <t>S</t>
  </si>
  <si>
    <t>Science</t>
  </si>
  <si>
    <t>ANP</t>
  </si>
  <si>
    <t>Anthropology</t>
  </si>
  <si>
    <t>Communications</t>
  </si>
  <si>
    <t>BMB</t>
  </si>
  <si>
    <t>Biochem and Molecular Biology</t>
  </si>
  <si>
    <t>SS</t>
  </si>
  <si>
    <t>Social Sciences</t>
  </si>
  <si>
    <t>CAS</t>
  </si>
  <si>
    <t>Communication Arts and Sciences</t>
  </si>
  <si>
    <t>PS</t>
  </si>
  <si>
    <t>Political Science</t>
  </si>
  <si>
    <t>CEP</t>
  </si>
  <si>
    <t>Counseling, Educational Psychology &amp; Special Education</t>
  </si>
  <si>
    <t>Ed</t>
  </si>
  <si>
    <t>Education</t>
  </si>
  <si>
    <t>CHE</t>
  </si>
  <si>
    <t>Chemical Engineering</t>
  </si>
  <si>
    <t>E</t>
  </si>
  <si>
    <t>B</t>
  </si>
  <si>
    <t>Business</t>
  </si>
  <si>
    <t>CHS</t>
  </si>
  <si>
    <t>Chinese</t>
  </si>
  <si>
    <t>L</t>
  </si>
  <si>
    <t>Language</t>
  </si>
  <si>
    <t>CJ</t>
  </si>
  <si>
    <t>Criminal Justice</t>
  </si>
  <si>
    <t>Agriculture</t>
  </si>
  <si>
    <t>CMP</t>
  </si>
  <si>
    <t>Construction Management Program</t>
  </si>
  <si>
    <t>Engineering</t>
  </si>
  <si>
    <t>COM</t>
  </si>
  <si>
    <t xml:space="preserve">Communication  </t>
  </si>
  <si>
    <t>CSE</t>
  </si>
  <si>
    <t>Computer Science and Engineering</t>
  </si>
  <si>
    <t>CSS</t>
  </si>
  <si>
    <t>Crop and Soil Sciences</t>
  </si>
  <si>
    <t>EAD</t>
  </si>
  <si>
    <t>Educational Administration</t>
  </si>
  <si>
    <t>EC</t>
  </si>
  <si>
    <t>Economics</t>
  </si>
  <si>
    <t>ENG</t>
  </si>
  <si>
    <t>English</t>
  </si>
  <si>
    <t>ENT</t>
  </si>
  <si>
    <t>Entomology</t>
  </si>
  <si>
    <t>EPI</t>
  </si>
  <si>
    <t>Epidemiology</t>
  </si>
  <si>
    <t>ESL</t>
  </si>
  <si>
    <t>English as a Second Language</t>
  </si>
  <si>
    <t>FI</t>
  </si>
  <si>
    <t>Finance</t>
  </si>
  <si>
    <t>FSC</t>
  </si>
  <si>
    <t>Food Science</t>
  </si>
  <si>
    <t>FW</t>
  </si>
  <si>
    <t>Fisheries and Wildlife</t>
  </si>
  <si>
    <t>GSAH</t>
  </si>
  <si>
    <t>Global Studies in Arts and Humanities</t>
  </si>
  <si>
    <t>HA</t>
  </si>
  <si>
    <t>History of Art</t>
  </si>
  <si>
    <t>HDFS</t>
  </si>
  <si>
    <t>Human Development and Family Studies</t>
  </si>
  <si>
    <t>HM</t>
  </si>
  <si>
    <t>Human Medicine</t>
  </si>
  <si>
    <t>HST</t>
  </si>
  <si>
    <t>History</t>
  </si>
  <si>
    <t>IAH</t>
  </si>
  <si>
    <t>Interdisiplinary Studies in Arts and Humanities</t>
  </si>
  <si>
    <t>ISB</t>
  </si>
  <si>
    <t>Interdisciplinary Studies in Biology</t>
  </si>
  <si>
    <t>ISP</t>
  </si>
  <si>
    <t>Interdisciplinary Studies in Physics</t>
  </si>
  <si>
    <t>ISS</t>
  </si>
  <si>
    <t>Interdisciplinary Studies in Social Sciences</t>
  </si>
  <si>
    <t>LB</t>
  </si>
  <si>
    <t>Lyman Briggs</t>
  </si>
  <si>
    <t>LIN</t>
  </si>
  <si>
    <t>Linguistics</t>
  </si>
  <si>
    <t>LIR</t>
  </si>
  <si>
    <t>Labor and Industrial Relations</t>
  </si>
  <si>
    <t>MC</t>
  </si>
  <si>
    <t>James Madison</t>
  </si>
  <si>
    <t>MGT</t>
  </si>
  <si>
    <t>Management</t>
  </si>
  <si>
    <t>MKT</t>
  </si>
  <si>
    <t>Marketing</t>
  </si>
  <si>
    <t>N</t>
  </si>
  <si>
    <t>MSE</t>
  </si>
  <si>
    <t>Materials Science and Engineering</t>
  </si>
  <si>
    <t>MTHE</t>
  </si>
  <si>
    <t>Mathematics Education</t>
  </si>
  <si>
    <t>NEU</t>
  </si>
  <si>
    <t>Neurology</t>
  </si>
  <si>
    <t>NUR</t>
  </si>
  <si>
    <t>Nursing</t>
  </si>
  <si>
    <t>PHL</t>
  </si>
  <si>
    <t>Philosophy</t>
  </si>
  <si>
    <t>PKG</t>
  </si>
  <si>
    <t>Packaging</t>
  </si>
  <si>
    <t>PHM</t>
  </si>
  <si>
    <t>Pharmacology</t>
  </si>
  <si>
    <t>PIM</t>
  </si>
  <si>
    <t>Program in Integrative Management</t>
  </si>
  <si>
    <t>PLS</t>
  </si>
  <si>
    <t>PPL</t>
  </si>
  <si>
    <t>Public Policy</t>
  </si>
  <si>
    <t>PSL</t>
  </si>
  <si>
    <t>Physiology</t>
  </si>
  <si>
    <t>PSY</t>
  </si>
  <si>
    <t>Psychology</t>
  </si>
  <si>
    <t>RCAH</t>
  </si>
  <si>
    <t>Residential College in Arts and Letters</t>
  </si>
  <si>
    <t>REL</t>
  </si>
  <si>
    <t>Religious Studies</t>
  </si>
  <si>
    <t>SOC</t>
  </si>
  <si>
    <t>Sociology</t>
  </si>
  <si>
    <t>SPN</t>
  </si>
  <si>
    <t>Spanish</t>
  </si>
  <si>
    <t>SW</t>
  </si>
  <si>
    <t>Social Work</t>
  </si>
  <si>
    <t>TC</t>
  </si>
  <si>
    <t>Telecommunication</t>
  </si>
  <si>
    <t>TE</t>
  </si>
  <si>
    <t>Teacher Education</t>
  </si>
  <si>
    <t>WRA</t>
  </si>
  <si>
    <t>Writing, Rhetoric, and American Culture</t>
  </si>
  <si>
    <t>WS</t>
  </si>
  <si>
    <t>Women's Studies</t>
  </si>
  <si>
    <t>ZOL</t>
  </si>
  <si>
    <t>Zoology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</si>
</sst>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 applyFill="1"/>
    <xf numFmtId="0" fontId="3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2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abSelected="1" workbookViewId="0" topLeftCell="A1">
      <selection activeCell="A1" sqref="A1:S62"/>
    </sheetView>
  </sheetViews>
  <sheetFormatPr defaultColWidth="9.140625" defaultRowHeight="15"/>
  <sheetData>
    <row r="1" spans="1:1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3" t="s">
        <v>13</v>
      </c>
      <c r="O1" s="4"/>
      <c r="P1" s="5"/>
      <c r="Q1" s="5"/>
      <c r="R1" s="5"/>
      <c r="S1" s="5"/>
    </row>
    <row r="2" spans="1:19" ht="15">
      <c r="A2" t="s">
        <v>14</v>
      </c>
      <c r="B2" t="s">
        <v>15</v>
      </c>
      <c r="C2" s="6">
        <v>0</v>
      </c>
      <c r="D2" s="4">
        <v>0</v>
      </c>
      <c r="E2" s="4">
        <v>0</v>
      </c>
      <c r="F2" s="4">
        <v>0</v>
      </c>
      <c r="G2" s="6">
        <v>1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7">
        <f>SUM(C2:L2)</f>
        <v>1</v>
      </c>
      <c r="N2" s="6" t="s">
        <v>16</v>
      </c>
      <c r="O2" s="8"/>
      <c r="P2" s="8"/>
      <c r="Q2" s="9"/>
      <c r="R2" s="10" t="s">
        <v>17</v>
      </c>
      <c r="S2" s="9"/>
    </row>
    <row r="3" spans="1:19" ht="15">
      <c r="A3" s="11" t="s">
        <v>18</v>
      </c>
      <c r="B3" s="11" t="s">
        <v>19</v>
      </c>
      <c r="C3" s="6">
        <v>0</v>
      </c>
      <c r="D3" s="4">
        <v>0</v>
      </c>
      <c r="E3" s="4">
        <v>0</v>
      </c>
      <c r="F3" s="4">
        <v>0</v>
      </c>
      <c r="G3" s="6">
        <v>1</v>
      </c>
      <c r="H3" s="6">
        <v>2</v>
      </c>
      <c r="I3" s="6">
        <v>2</v>
      </c>
      <c r="J3" s="6">
        <v>4</v>
      </c>
      <c r="K3" s="6">
        <v>2</v>
      </c>
      <c r="L3" s="6">
        <v>0</v>
      </c>
      <c r="M3" s="7">
        <f aca="true" t="shared" si="0" ref="M3:M61">SUM(C3:L3)</f>
        <v>11</v>
      </c>
      <c r="N3" s="6" t="s">
        <v>20</v>
      </c>
      <c r="P3" s="8"/>
      <c r="Q3" s="8" t="s">
        <v>21</v>
      </c>
      <c r="R3" s="8" t="s">
        <v>22</v>
      </c>
      <c r="S3" s="8">
        <f>SUMIFS(M2:M61,N2:N61,"H")</f>
        <v>148</v>
      </c>
    </row>
    <row r="4" spans="1:19" ht="15">
      <c r="A4" t="s">
        <v>23</v>
      </c>
      <c r="B4" t="s">
        <v>24</v>
      </c>
      <c r="C4" s="6">
        <v>0</v>
      </c>
      <c r="D4" s="4">
        <v>0</v>
      </c>
      <c r="E4" s="4">
        <v>0</v>
      </c>
      <c r="F4" s="4">
        <v>0</v>
      </c>
      <c r="G4" s="6">
        <v>0</v>
      </c>
      <c r="H4" s="6">
        <v>0</v>
      </c>
      <c r="I4" s="6">
        <v>0</v>
      </c>
      <c r="J4" s="6">
        <v>1</v>
      </c>
      <c r="K4" s="6">
        <v>0</v>
      </c>
      <c r="L4" s="6">
        <v>0</v>
      </c>
      <c r="M4" s="7">
        <f t="shared" si="0"/>
        <v>1</v>
      </c>
      <c r="N4" s="6" t="s">
        <v>21</v>
      </c>
      <c r="P4" s="8"/>
      <c r="Q4" s="8" t="s">
        <v>25</v>
      </c>
      <c r="R4" s="8" t="s">
        <v>26</v>
      </c>
      <c r="S4" s="8">
        <f>SUMIFS(M2:M61,N2:N61,"S")</f>
        <v>104</v>
      </c>
    </row>
    <row r="5" spans="1:19" ht="15">
      <c r="A5" t="s">
        <v>27</v>
      </c>
      <c r="B5" t="s">
        <v>28</v>
      </c>
      <c r="C5" s="6">
        <v>0</v>
      </c>
      <c r="D5" s="4">
        <v>0</v>
      </c>
      <c r="E5" s="4">
        <v>0</v>
      </c>
      <c r="F5" s="4">
        <v>0</v>
      </c>
      <c r="G5" s="6">
        <v>0</v>
      </c>
      <c r="H5" s="6">
        <v>1</v>
      </c>
      <c r="I5" s="6">
        <v>0</v>
      </c>
      <c r="J5" s="6">
        <v>0</v>
      </c>
      <c r="K5" s="6">
        <v>0</v>
      </c>
      <c r="L5" s="6">
        <v>0</v>
      </c>
      <c r="M5" s="7">
        <f t="shared" si="0"/>
        <v>1</v>
      </c>
      <c r="N5" s="6" t="s">
        <v>21</v>
      </c>
      <c r="P5" s="8"/>
      <c r="Q5" s="8" t="s">
        <v>20</v>
      </c>
      <c r="R5" s="8" t="s">
        <v>29</v>
      </c>
      <c r="S5" s="8">
        <f>SUMIFS(M2:M61,N2:N61,"C")</f>
        <v>72</v>
      </c>
    </row>
    <row r="6" spans="1:19" ht="15">
      <c r="A6" t="s">
        <v>30</v>
      </c>
      <c r="B6" t="s">
        <v>31</v>
      </c>
      <c r="C6" s="6">
        <v>0</v>
      </c>
      <c r="D6" s="4">
        <v>0</v>
      </c>
      <c r="E6" s="4">
        <v>0</v>
      </c>
      <c r="F6" s="4">
        <v>0</v>
      </c>
      <c r="G6" s="6">
        <v>0</v>
      </c>
      <c r="H6" s="6">
        <v>0</v>
      </c>
      <c r="I6" s="6">
        <v>0</v>
      </c>
      <c r="J6" s="6">
        <v>1</v>
      </c>
      <c r="K6" s="6">
        <v>0</v>
      </c>
      <c r="L6" s="6">
        <v>0</v>
      </c>
      <c r="M6" s="7">
        <f t="shared" si="0"/>
        <v>1</v>
      </c>
      <c r="N6" s="6" t="s">
        <v>25</v>
      </c>
      <c r="P6" s="8"/>
      <c r="Q6" s="8" t="s">
        <v>32</v>
      </c>
      <c r="R6" s="8" t="s">
        <v>33</v>
      </c>
      <c r="S6" s="8">
        <f>SUMIFS(M2:M61,N2:N61,"SS")</f>
        <v>56</v>
      </c>
    </row>
    <row r="7" spans="1:19" ht="15">
      <c r="A7" t="s">
        <v>34</v>
      </c>
      <c r="B7" t="s">
        <v>35</v>
      </c>
      <c r="C7" s="6">
        <v>0</v>
      </c>
      <c r="D7" s="4">
        <v>0</v>
      </c>
      <c r="E7" s="4">
        <v>0</v>
      </c>
      <c r="F7" s="4">
        <v>0</v>
      </c>
      <c r="G7" s="6">
        <v>0</v>
      </c>
      <c r="H7" s="6">
        <v>1</v>
      </c>
      <c r="I7" s="6">
        <v>0</v>
      </c>
      <c r="J7" s="6">
        <v>1</v>
      </c>
      <c r="K7" s="6">
        <v>0</v>
      </c>
      <c r="L7" s="6">
        <v>0</v>
      </c>
      <c r="M7" s="7">
        <f t="shared" si="0"/>
        <v>2</v>
      </c>
      <c r="N7" s="6" t="s">
        <v>20</v>
      </c>
      <c r="P7" s="8"/>
      <c r="Q7" s="8" t="s">
        <v>36</v>
      </c>
      <c r="R7" s="8" t="s">
        <v>37</v>
      </c>
      <c r="S7" s="8">
        <f>SUMIFS(M2:M61,N2:N61,"PS")</f>
        <v>50</v>
      </c>
    </row>
    <row r="8" spans="1:19" ht="15">
      <c r="A8" t="s">
        <v>38</v>
      </c>
      <c r="B8" t="s">
        <v>39</v>
      </c>
      <c r="C8" s="6">
        <v>0</v>
      </c>
      <c r="D8" s="4">
        <v>0</v>
      </c>
      <c r="E8" s="4">
        <v>0</v>
      </c>
      <c r="F8" s="4">
        <v>0</v>
      </c>
      <c r="G8" s="6">
        <v>0</v>
      </c>
      <c r="H8" s="6">
        <v>6</v>
      </c>
      <c r="I8" s="6">
        <v>1</v>
      </c>
      <c r="J8" s="6">
        <v>10</v>
      </c>
      <c r="K8" s="6">
        <v>2</v>
      </c>
      <c r="L8" s="6">
        <v>0</v>
      </c>
      <c r="M8" s="7">
        <f t="shared" si="0"/>
        <v>19</v>
      </c>
      <c r="N8" s="6" t="s">
        <v>40</v>
      </c>
      <c r="P8" s="8"/>
      <c r="Q8" s="8" t="s">
        <v>40</v>
      </c>
      <c r="R8" s="8" t="s">
        <v>41</v>
      </c>
      <c r="S8" s="8">
        <f>SUMIFS(M2:M61,N2:N61,"Ed")</f>
        <v>39</v>
      </c>
    </row>
    <row r="9" spans="1:19" ht="15">
      <c r="A9" t="s">
        <v>42</v>
      </c>
      <c r="B9" t="s">
        <v>43</v>
      </c>
      <c r="C9" s="6">
        <v>0</v>
      </c>
      <c r="D9" s="4">
        <v>0</v>
      </c>
      <c r="E9" s="4">
        <v>0</v>
      </c>
      <c r="F9" s="4">
        <v>0</v>
      </c>
      <c r="G9" s="6">
        <v>0</v>
      </c>
      <c r="H9" s="6">
        <v>1</v>
      </c>
      <c r="I9" s="6">
        <v>0</v>
      </c>
      <c r="J9" s="6">
        <v>0</v>
      </c>
      <c r="K9" s="6">
        <v>2</v>
      </c>
      <c r="L9" s="6">
        <v>0</v>
      </c>
      <c r="M9" s="7">
        <f t="shared" si="0"/>
        <v>3</v>
      </c>
      <c r="N9" s="6" t="s">
        <v>44</v>
      </c>
      <c r="P9" s="8"/>
      <c r="Q9" s="8" t="s">
        <v>45</v>
      </c>
      <c r="R9" s="8" t="s">
        <v>46</v>
      </c>
      <c r="S9" s="8">
        <f>SUMIFS(M2:M61,N2:N61,"B")</f>
        <v>26</v>
      </c>
    </row>
    <row r="10" spans="1:19" ht="15">
      <c r="A10" t="s">
        <v>47</v>
      </c>
      <c r="B10" t="s">
        <v>48</v>
      </c>
      <c r="C10" s="6">
        <v>0</v>
      </c>
      <c r="D10" s="4">
        <v>0</v>
      </c>
      <c r="E10" s="4">
        <v>0</v>
      </c>
      <c r="F10" s="4">
        <v>0</v>
      </c>
      <c r="G10" s="6">
        <v>0</v>
      </c>
      <c r="H10" s="6">
        <v>0</v>
      </c>
      <c r="I10" s="6">
        <v>0</v>
      </c>
      <c r="J10" s="6">
        <v>1</v>
      </c>
      <c r="K10" s="6">
        <v>0</v>
      </c>
      <c r="L10" s="6">
        <v>0</v>
      </c>
      <c r="M10" s="7">
        <f t="shared" si="0"/>
        <v>1</v>
      </c>
      <c r="N10" s="6" t="s">
        <v>49</v>
      </c>
      <c r="P10" s="8"/>
      <c r="Q10" s="8" t="s">
        <v>49</v>
      </c>
      <c r="R10" s="8" t="s">
        <v>50</v>
      </c>
      <c r="S10" s="8">
        <f>SUMIFS(M2:M61,N2:N61,"L")</f>
        <v>10</v>
      </c>
    </row>
    <row r="11" spans="1:19" ht="15">
      <c r="A11" t="s">
        <v>51</v>
      </c>
      <c r="B11" t="s">
        <v>52</v>
      </c>
      <c r="C11" s="6">
        <v>0</v>
      </c>
      <c r="D11" s="4">
        <v>0</v>
      </c>
      <c r="E11" s="4">
        <v>0</v>
      </c>
      <c r="F11" s="4">
        <v>0</v>
      </c>
      <c r="G11" s="6">
        <v>1</v>
      </c>
      <c r="H11" s="6">
        <v>5</v>
      </c>
      <c r="I11" s="6">
        <v>2</v>
      </c>
      <c r="J11" s="6">
        <v>4</v>
      </c>
      <c r="K11" s="6">
        <v>3</v>
      </c>
      <c r="L11" s="6">
        <v>2</v>
      </c>
      <c r="M11" s="7">
        <f t="shared" si="0"/>
        <v>17</v>
      </c>
      <c r="N11" s="6" t="s">
        <v>32</v>
      </c>
      <c r="P11" s="8"/>
      <c r="Q11" s="8" t="s">
        <v>16</v>
      </c>
      <c r="R11" s="8" t="s">
        <v>53</v>
      </c>
      <c r="S11" s="8">
        <f>SUMIFS(M2:M61,N2:N61,"A")</f>
        <v>9</v>
      </c>
    </row>
    <row r="12" spans="1:19" ht="15">
      <c r="A12" t="s">
        <v>54</v>
      </c>
      <c r="B12" t="s">
        <v>55</v>
      </c>
      <c r="C12" s="6">
        <v>0</v>
      </c>
      <c r="D12" s="6">
        <v>2</v>
      </c>
      <c r="E12" s="4">
        <v>0</v>
      </c>
      <c r="F12" s="4">
        <v>0</v>
      </c>
      <c r="G12" s="6">
        <v>1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7">
        <f t="shared" si="0"/>
        <v>3</v>
      </c>
      <c r="N12" s="6" t="s">
        <v>45</v>
      </c>
      <c r="P12" s="8"/>
      <c r="Q12" s="8" t="s">
        <v>44</v>
      </c>
      <c r="R12" s="8" t="s">
        <v>56</v>
      </c>
      <c r="S12" s="8">
        <f>SUMIFS(M2:M61,N2:N61,"E")</f>
        <v>5</v>
      </c>
    </row>
    <row r="13" spans="1:16" ht="15">
      <c r="A13" t="s">
        <v>57</v>
      </c>
      <c r="B13" t="s">
        <v>58</v>
      </c>
      <c r="C13" s="6">
        <v>0</v>
      </c>
      <c r="D13" s="6">
        <v>0</v>
      </c>
      <c r="E13" s="4">
        <v>0</v>
      </c>
      <c r="F13" s="4">
        <v>0</v>
      </c>
      <c r="G13" s="6">
        <v>9</v>
      </c>
      <c r="H13" s="6">
        <v>0</v>
      </c>
      <c r="I13" s="6">
        <v>12</v>
      </c>
      <c r="J13" s="6">
        <v>23</v>
      </c>
      <c r="K13" s="6">
        <v>8</v>
      </c>
      <c r="L13" s="6">
        <v>0</v>
      </c>
      <c r="M13" s="7">
        <f t="shared" si="0"/>
        <v>52</v>
      </c>
      <c r="N13" s="6" t="s">
        <v>20</v>
      </c>
      <c r="O13" s="8"/>
      <c r="P13" s="8"/>
    </row>
    <row r="14" spans="1:19" ht="15">
      <c r="A14" t="s">
        <v>59</v>
      </c>
      <c r="B14" t="s">
        <v>60</v>
      </c>
      <c r="C14" s="6">
        <v>0</v>
      </c>
      <c r="D14" s="6">
        <v>0</v>
      </c>
      <c r="E14" s="4">
        <v>0</v>
      </c>
      <c r="F14" s="4">
        <v>0</v>
      </c>
      <c r="G14" s="6">
        <v>1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7">
        <f t="shared" si="0"/>
        <v>1</v>
      </c>
      <c r="N14" s="6" t="s">
        <v>44</v>
      </c>
      <c r="O14" s="8"/>
      <c r="P14" s="8"/>
      <c r="Q14" s="8"/>
      <c r="R14" s="8"/>
      <c r="S14" s="8"/>
    </row>
    <row r="15" spans="1:19" ht="15">
      <c r="A15" t="s">
        <v>61</v>
      </c>
      <c r="B15" t="s">
        <v>62</v>
      </c>
      <c r="C15" s="6">
        <v>0</v>
      </c>
      <c r="D15" s="6">
        <v>0</v>
      </c>
      <c r="E15" s="4">
        <v>0</v>
      </c>
      <c r="F15" s="4">
        <v>0</v>
      </c>
      <c r="G15" s="6">
        <v>3</v>
      </c>
      <c r="H15" s="6">
        <v>0</v>
      </c>
      <c r="I15" s="6">
        <v>0</v>
      </c>
      <c r="J15" s="6">
        <v>2</v>
      </c>
      <c r="K15" s="6">
        <v>0</v>
      </c>
      <c r="L15" s="6">
        <v>0</v>
      </c>
      <c r="M15" s="7">
        <f t="shared" si="0"/>
        <v>5</v>
      </c>
      <c r="N15" s="6" t="s">
        <v>16</v>
      </c>
      <c r="O15" s="8"/>
      <c r="P15" s="8"/>
      <c r="Q15" s="8"/>
      <c r="R15" s="8"/>
      <c r="S15" s="8"/>
    </row>
    <row r="16" spans="1:19" ht="15">
      <c r="A16" t="s">
        <v>63</v>
      </c>
      <c r="B16" t="s">
        <v>64</v>
      </c>
      <c r="C16" s="6">
        <v>1</v>
      </c>
      <c r="D16" s="6">
        <v>1</v>
      </c>
      <c r="E16" s="4">
        <v>0</v>
      </c>
      <c r="F16" s="4">
        <v>0</v>
      </c>
      <c r="G16" s="6">
        <v>1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7">
        <f t="shared" si="0"/>
        <v>3</v>
      </c>
      <c r="N16" s="6" t="s">
        <v>40</v>
      </c>
      <c r="O16" s="8"/>
      <c r="P16" s="8"/>
      <c r="Q16" s="8"/>
      <c r="R16" s="8"/>
      <c r="S16" s="8"/>
    </row>
    <row r="17" spans="1:19" ht="15">
      <c r="A17" t="s">
        <v>65</v>
      </c>
      <c r="B17" t="s">
        <v>66</v>
      </c>
      <c r="C17" s="6">
        <v>0</v>
      </c>
      <c r="D17" s="6">
        <v>0</v>
      </c>
      <c r="E17" s="4">
        <v>0</v>
      </c>
      <c r="F17" s="4">
        <v>0</v>
      </c>
      <c r="G17" s="6">
        <v>1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7">
        <f t="shared" si="0"/>
        <v>1</v>
      </c>
      <c r="N17" s="6" t="s">
        <v>45</v>
      </c>
      <c r="O17" s="8"/>
      <c r="P17" s="8"/>
      <c r="Q17" s="8"/>
      <c r="R17" s="8"/>
      <c r="S17" s="8"/>
    </row>
    <row r="18" spans="1:19" ht="15">
      <c r="A18" t="s">
        <v>67</v>
      </c>
      <c r="B18" t="s">
        <v>68</v>
      </c>
      <c r="C18" s="6">
        <v>0</v>
      </c>
      <c r="D18" s="6">
        <v>0</v>
      </c>
      <c r="E18" s="4">
        <v>0</v>
      </c>
      <c r="F18" s="4">
        <v>0</v>
      </c>
      <c r="G18" s="6">
        <v>2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7">
        <f t="shared" si="0"/>
        <v>2</v>
      </c>
      <c r="N18" s="6" t="s">
        <v>21</v>
      </c>
      <c r="O18" s="8"/>
      <c r="P18" s="8"/>
      <c r="Q18" s="8"/>
      <c r="R18" s="8"/>
      <c r="S18" s="8"/>
    </row>
    <row r="19" spans="1:19" ht="15">
      <c r="A19" t="s">
        <v>69</v>
      </c>
      <c r="B19" t="s">
        <v>70</v>
      </c>
      <c r="C19" s="6">
        <v>0</v>
      </c>
      <c r="D19" s="6">
        <v>0</v>
      </c>
      <c r="E19" s="4">
        <v>0</v>
      </c>
      <c r="F19" s="4">
        <v>0</v>
      </c>
      <c r="G19" s="6">
        <v>0</v>
      </c>
      <c r="H19" s="6">
        <v>1</v>
      </c>
      <c r="I19" s="6">
        <v>1</v>
      </c>
      <c r="J19" s="6">
        <v>0</v>
      </c>
      <c r="K19" s="6">
        <v>0</v>
      </c>
      <c r="L19" s="6">
        <v>0</v>
      </c>
      <c r="M19" s="7">
        <f t="shared" si="0"/>
        <v>2</v>
      </c>
      <c r="N19" s="6" t="s">
        <v>25</v>
      </c>
      <c r="O19" s="8"/>
      <c r="P19" s="8"/>
      <c r="Q19" s="8"/>
      <c r="R19" s="8"/>
      <c r="S19" s="8"/>
    </row>
    <row r="20" spans="1:19" ht="15">
      <c r="A20" t="s">
        <v>71</v>
      </c>
      <c r="B20" t="s">
        <v>72</v>
      </c>
      <c r="C20" s="6">
        <v>0</v>
      </c>
      <c r="D20" s="6">
        <v>0</v>
      </c>
      <c r="E20" s="4">
        <v>0</v>
      </c>
      <c r="F20" s="4">
        <v>0</v>
      </c>
      <c r="G20" s="6">
        <v>0</v>
      </c>
      <c r="H20" s="6">
        <v>0</v>
      </c>
      <c r="I20" s="6">
        <v>0</v>
      </c>
      <c r="J20" s="6">
        <v>1</v>
      </c>
      <c r="K20" s="6">
        <v>0</v>
      </c>
      <c r="L20" s="6">
        <v>0</v>
      </c>
      <c r="M20" s="7">
        <f t="shared" si="0"/>
        <v>1</v>
      </c>
      <c r="N20" s="6" t="s">
        <v>25</v>
      </c>
      <c r="O20" s="8"/>
      <c r="P20" s="8"/>
      <c r="Q20" s="8"/>
      <c r="R20" s="8"/>
      <c r="S20" s="8"/>
    </row>
    <row r="21" spans="1:19" ht="15">
      <c r="A21" t="s">
        <v>73</v>
      </c>
      <c r="B21" t="s">
        <v>74</v>
      </c>
      <c r="C21" s="6">
        <v>0</v>
      </c>
      <c r="D21" s="6">
        <v>0</v>
      </c>
      <c r="E21" s="6">
        <v>2</v>
      </c>
      <c r="F21" s="4">
        <v>0</v>
      </c>
      <c r="G21" s="6">
        <v>1</v>
      </c>
      <c r="H21" s="6">
        <v>2</v>
      </c>
      <c r="I21" s="6">
        <v>0</v>
      </c>
      <c r="J21" s="6">
        <v>0</v>
      </c>
      <c r="K21" s="6">
        <v>0</v>
      </c>
      <c r="L21" s="6">
        <v>0</v>
      </c>
      <c r="M21" s="7">
        <f t="shared" si="0"/>
        <v>5</v>
      </c>
      <c r="N21" s="6" t="s">
        <v>49</v>
      </c>
      <c r="O21" s="8"/>
      <c r="P21" s="8"/>
      <c r="Q21" s="8"/>
      <c r="R21" s="8"/>
      <c r="S21" s="8"/>
    </row>
    <row r="22" spans="1:19" ht="15">
      <c r="A22" t="s">
        <v>75</v>
      </c>
      <c r="B22" t="s">
        <v>76</v>
      </c>
      <c r="C22" s="6">
        <v>0</v>
      </c>
      <c r="D22" s="6">
        <v>0</v>
      </c>
      <c r="E22" s="6">
        <v>0</v>
      </c>
      <c r="F22" s="4">
        <v>0</v>
      </c>
      <c r="G22" s="6">
        <v>0</v>
      </c>
      <c r="H22" s="6">
        <v>0</v>
      </c>
      <c r="I22" s="6">
        <v>1</v>
      </c>
      <c r="J22" s="6">
        <v>0</v>
      </c>
      <c r="K22" s="6">
        <v>0</v>
      </c>
      <c r="L22" s="6">
        <v>0</v>
      </c>
      <c r="M22" s="7">
        <f t="shared" si="0"/>
        <v>1</v>
      </c>
      <c r="N22" s="6" t="s">
        <v>45</v>
      </c>
      <c r="O22" s="8"/>
      <c r="P22" s="8"/>
      <c r="Q22" s="8"/>
      <c r="R22" s="8"/>
      <c r="S22" s="8"/>
    </row>
    <row r="23" spans="1:19" ht="15">
      <c r="A23" t="s">
        <v>77</v>
      </c>
      <c r="B23" t="s">
        <v>78</v>
      </c>
      <c r="C23" s="6">
        <v>0</v>
      </c>
      <c r="D23" s="6">
        <v>0</v>
      </c>
      <c r="E23" s="6">
        <v>0</v>
      </c>
      <c r="F23" s="4">
        <v>0</v>
      </c>
      <c r="G23" s="6">
        <v>0</v>
      </c>
      <c r="H23" s="6">
        <v>1</v>
      </c>
      <c r="I23" s="6">
        <v>0</v>
      </c>
      <c r="J23" s="6">
        <v>0</v>
      </c>
      <c r="K23" s="6">
        <v>0</v>
      </c>
      <c r="L23" s="6">
        <v>0</v>
      </c>
      <c r="M23" s="7">
        <f t="shared" si="0"/>
        <v>1</v>
      </c>
      <c r="N23" s="6" t="s">
        <v>25</v>
      </c>
      <c r="O23" s="8"/>
      <c r="P23" s="8"/>
      <c r="Q23" s="8"/>
      <c r="R23" s="8"/>
      <c r="S23" s="8"/>
    </row>
    <row r="24" spans="1:14" ht="15">
      <c r="A24" t="s">
        <v>79</v>
      </c>
      <c r="B24" t="s">
        <v>80</v>
      </c>
      <c r="C24" s="6">
        <v>0</v>
      </c>
      <c r="D24" s="6">
        <v>0</v>
      </c>
      <c r="E24" s="6">
        <v>0</v>
      </c>
      <c r="F24" s="4">
        <v>0</v>
      </c>
      <c r="G24" s="6">
        <v>0</v>
      </c>
      <c r="H24" s="6">
        <v>1</v>
      </c>
      <c r="I24" s="6">
        <v>0</v>
      </c>
      <c r="J24" s="6">
        <v>0</v>
      </c>
      <c r="K24" s="6">
        <v>2</v>
      </c>
      <c r="L24" s="6">
        <v>0</v>
      </c>
      <c r="M24" s="7">
        <f t="shared" si="0"/>
        <v>3</v>
      </c>
      <c r="N24" s="6" t="s">
        <v>16</v>
      </c>
    </row>
    <row r="25" spans="1:14" ht="15">
      <c r="A25" t="s">
        <v>81</v>
      </c>
      <c r="B25" t="s">
        <v>82</v>
      </c>
      <c r="C25" s="6">
        <v>0</v>
      </c>
      <c r="D25" s="6">
        <v>0</v>
      </c>
      <c r="E25" s="6">
        <v>0</v>
      </c>
      <c r="F25" s="4">
        <v>0</v>
      </c>
      <c r="G25" s="6">
        <v>2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7">
        <f t="shared" si="0"/>
        <v>2</v>
      </c>
      <c r="N25" s="6" t="s">
        <v>21</v>
      </c>
    </row>
    <row r="26" spans="1:14" ht="15">
      <c r="A26" t="s">
        <v>83</v>
      </c>
      <c r="B26" t="s">
        <v>84</v>
      </c>
      <c r="C26" s="6">
        <v>0</v>
      </c>
      <c r="D26" s="6">
        <v>0</v>
      </c>
      <c r="E26" s="6">
        <v>0</v>
      </c>
      <c r="F26" s="4">
        <v>0</v>
      </c>
      <c r="G26" s="6">
        <v>5</v>
      </c>
      <c r="H26" s="6">
        <v>4</v>
      </c>
      <c r="I26" s="6">
        <v>0</v>
      </c>
      <c r="J26" s="6">
        <v>0</v>
      </c>
      <c r="K26" s="6">
        <v>0</v>
      </c>
      <c r="L26" s="6">
        <v>0</v>
      </c>
      <c r="M26" s="7">
        <f t="shared" si="0"/>
        <v>9</v>
      </c>
      <c r="N26" s="6" t="s">
        <v>21</v>
      </c>
    </row>
    <row r="27" spans="1:14" ht="15">
      <c r="A27" t="s">
        <v>85</v>
      </c>
      <c r="B27" t="s">
        <v>86</v>
      </c>
      <c r="C27" s="6">
        <v>0</v>
      </c>
      <c r="D27" s="6">
        <v>0</v>
      </c>
      <c r="E27" s="6">
        <v>0</v>
      </c>
      <c r="F27" s="4">
        <v>0</v>
      </c>
      <c r="G27" s="6">
        <v>3</v>
      </c>
      <c r="H27" s="6">
        <v>4</v>
      </c>
      <c r="I27" s="6">
        <v>1</v>
      </c>
      <c r="J27" s="6">
        <v>1</v>
      </c>
      <c r="K27" s="6">
        <v>2</v>
      </c>
      <c r="L27" s="6">
        <v>0</v>
      </c>
      <c r="M27" s="7">
        <f t="shared" si="0"/>
        <v>11</v>
      </c>
      <c r="N27" s="6" t="s">
        <v>32</v>
      </c>
    </row>
    <row r="28" spans="1:14" ht="15">
      <c r="A28" t="s">
        <v>87</v>
      </c>
      <c r="B28" t="s">
        <v>88</v>
      </c>
      <c r="C28" s="6">
        <v>0</v>
      </c>
      <c r="D28" s="6">
        <v>0</v>
      </c>
      <c r="E28" s="6">
        <v>0</v>
      </c>
      <c r="F28" s="4">
        <v>0</v>
      </c>
      <c r="G28" s="6">
        <v>4</v>
      </c>
      <c r="H28" s="6">
        <v>0</v>
      </c>
      <c r="I28" s="6">
        <v>0</v>
      </c>
      <c r="J28" s="6">
        <v>16</v>
      </c>
      <c r="K28" s="6">
        <v>10</v>
      </c>
      <c r="L28" s="6">
        <v>0</v>
      </c>
      <c r="M28" s="7">
        <f t="shared" si="0"/>
        <v>30</v>
      </c>
      <c r="N28" s="6" t="s">
        <v>25</v>
      </c>
    </row>
    <row r="29" spans="1:14" ht="15">
      <c r="A29" t="s">
        <v>89</v>
      </c>
      <c r="B29" t="s">
        <v>90</v>
      </c>
      <c r="C29" s="6">
        <v>0</v>
      </c>
      <c r="D29" s="6">
        <v>0</v>
      </c>
      <c r="E29" s="6">
        <v>0</v>
      </c>
      <c r="F29" s="4">
        <v>0</v>
      </c>
      <c r="G29" s="6">
        <v>0</v>
      </c>
      <c r="H29" s="6">
        <v>4</v>
      </c>
      <c r="I29" s="6">
        <v>0</v>
      </c>
      <c r="J29" s="6">
        <v>5</v>
      </c>
      <c r="K29" s="6">
        <v>12</v>
      </c>
      <c r="L29" s="6">
        <v>0</v>
      </c>
      <c r="M29" s="7">
        <f t="shared" si="0"/>
        <v>21</v>
      </c>
      <c r="N29" s="6" t="s">
        <v>21</v>
      </c>
    </row>
    <row r="30" spans="1:14" ht="15">
      <c r="A30" t="s">
        <v>91</v>
      </c>
      <c r="B30" t="s">
        <v>92</v>
      </c>
      <c r="C30" s="6">
        <v>0</v>
      </c>
      <c r="D30" s="6">
        <v>0</v>
      </c>
      <c r="E30" s="6">
        <v>0</v>
      </c>
      <c r="F30" s="4">
        <v>0</v>
      </c>
      <c r="G30" s="6">
        <v>10</v>
      </c>
      <c r="H30" s="6">
        <v>19</v>
      </c>
      <c r="I30" s="6">
        <v>1</v>
      </c>
      <c r="J30" s="6">
        <v>29</v>
      </c>
      <c r="K30" s="6">
        <v>34</v>
      </c>
      <c r="L30" s="6">
        <v>0</v>
      </c>
      <c r="M30" s="7">
        <f t="shared" si="0"/>
        <v>93</v>
      </c>
      <c r="N30" s="6" t="s">
        <v>21</v>
      </c>
    </row>
    <row r="31" spans="1:14" ht="15">
      <c r="A31" t="s">
        <v>93</v>
      </c>
      <c r="B31" t="s">
        <v>94</v>
      </c>
      <c r="C31" s="6">
        <v>0</v>
      </c>
      <c r="D31" s="6">
        <v>1</v>
      </c>
      <c r="E31" s="6">
        <v>0</v>
      </c>
      <c r="F31" s="4">
        <v>0</v>
      </c>
      <c r="G31" s="6">
        <v>1</v>
      </c>
      <c r="H31" s="6">
        <v>1</v>
      </c>
      <c r="I31" s="6">
        <v>0</v>
      </c>
      <c r="J31" s="6">
        <v>1</v>
      </c>
      <c r="K31" s="6">
        <v>8</v>
      </c>
      <c r="L31" s="6">
        <v>0</v>
      </c>
      <c r="M31" s="7">
        <f t="shared" si="0"/>
        <v>12</v>
      </c>
      <c r="N31" s="6" t="s">
        <v>25</v>
      </c>
    </row>
    <row r="32" spans="1:14" ht="15">
      <c r="A32" t="s">
        <v>95</v>
      </c>
      <c r="B32" t="s">
        <v>96</v>
      </c>
      <c r="C32" s="6">
        <v>0</v>
      </c>
      <c r="D32" s="6">
        <v>0</v>
      </c>
      <c r="E32" s="6">
        <v>0</v>
      </c>
      <c r="F32" s="4">
        <v>0</v>
      </c>
      <c r="G32" s="6">
        <v>0</v>
      </c>
      <c r="H32" s="6">
        <v>0</v>
      </c>
      <c r="I32" s="6">
        <v>2</v>
      </c>
      <c r="J32" s="6">
        <v>1</v>
      </c>
      <c r="K32" s="6">
        <v>2</v>
      </c>
      <c r="L32" s="6">
        <v>0</v>
      </c>
      <c r="M32" s="7">
        <f t="shared" si="0"/>
        <v>5</v>
      </c>
      <c r="N32" s="6" t="s">
        <v>25</v>
      </c>
    </row>
    <row r="33" spans="1:14" ht="15">
      <c r="A33" t="s">
        <v>97</v>
      </c>
      <c r="B33" t="s">
        <v>98</v>
      </c>
      <c r="C33" s="6">
        <v>0</v>
      </c>
      <c r="D33" s="6">
        <v>0</v>
      </c>
      <c r="E33" s="6">
        <v>0</v>
      </c>
      <c r="F33" s="4">
        <v>0</v>
      </c>
      <c r="G33" s="6">
        <v>1</v>
      </c>
      <c r="H33" s="6">
        <v>1</v>
      </c>
      <c r="I33" s="6">
        <v>1</v>
      </c>
      <c r="J33" s="6">
        <v>1</v>
      </c>
      <c r="K33" s="6">
        <v>3</v>
      </c>
      <c r="L33" s="6">
        <v>0</v>
      </c>
      <c r="M33" s="7">
        <f t="shared" si="0"/>
        <v>7</v>
      </c>
      <c r="N33" s="6" t="s">
        <v>32</v>
      </c>
    </row>
    <row r="34" spans="1:14" ht="15">
      <c r="A34" t="s">
        <v>99</v>
      </c>
      <c r="B34" t="s">
        <v>100</v>
      </c>
      <c r="C34" s="6">
        <v>0</v>
      </c>
      <c r="D34" s="6">
        <v>0</v>
      </c>
      <c r="E34" s="6">
        <v>0</v>
      </c>
      <c r="F34" s="4">
        <v>0</v>
      </c>
      <c r="G34" s="6">
        <v>1</v>
      </c>
      <c r="H34" s="6">
        <v>1</v>
      </c>
      <c r="I34" s="6">
        <v>1</v>
      </c>
      <c r="J34" s="6">
        <v>0</v>
      </c>
      <c r="K34" s="6">
        <v>0</v>
      </c>
      <c r="L34" s="6">
        <v>0</v>
      </c>
      <c r="M34" s="7">
        <f t="shared" si="0"/>
        <v>3</v>
      </c>
      <c r="N34" s="6" t="s">
        <v>25</v>
      </c>
    </row>
    <row r="35" spans="1:14" ht="15">
      <c r="A35" t="s">
        <v>101</v>
      </c>
      <c r="B35" t="s">
        <v>102</v>
      </c>
      <c r="C35" s="6">
        <v>0</v>
      </c>
      <c r="D35" s="6">
        <v>0</v>
      </c>
      <c r="E35" s="6">
        <v>0</v>
      </c>
      <c r="F35" s="4">
        <v>0</v>
      </c>
      <c r="G35" s="6">
        <v>0</v>
      </c>
      <c r="H35" s="6">
        <v>0</v>
      </c>
      <c r="I35" s="6">
        <v>0</v>
      </c>
      <c r="J35" s="6">
        <v>0</v>
      </c>
      <c r="K35" s="6">
        <v>2</v>
      </c>
      <c r="L35" s="6">
        <v>0</v>
      </c>
      <c r="M35" s="7">
        <f t="shared" si="0"/>
        <v>2</v>
      </c>
      <c r="N35" s="6" t="s">
        <v>49</v>
      </c>
    </row>
    <row r="36" spans="1:14" ht="15">
      <c r="A36" t="s">
        <v>103</v>
      </c>
      <c r="B36" t="s">
        <v>104</v>
      </c>
      <c r="C36" s="6">
        <v>0</v>
      </c>
      <c r="D36" s="6">
        <v>0</v>
      </c>
      <c r="E36" s="6">
        <v>0</v>
      </c>
      <c r="F36" s="4">
        <v>0</v>
      </c>
      <c r="G36" s="6">
        <v>0</v>
      </c>
      <c r="H36" s="6">
        <v>1</v>
      </c>
      <c r="I36" s="6">
        <v>0</v>
      </c>
      <c r="J36" s="6">
        <v>0</v>
      </c>
      <c r="K36" s="6">
        <v>0</v>
      </c>
      <c r="L36" s="6">
        <v>0</v>
      </c>
      <c r="M36" s="7">
        <f t="shared" si="0"/>
        <v>1</v>
      </c>
      <c r="N36" s="6" t="s">
        <v>45</v>
      </c>
    </row>
    <row r="37" spans="1:14" ht="15">
      <c r="A37" t="s">
        <v>105</v>
      </c>
      <c r="B37" t="s">
        <v>106</v>
      </c>
      <c r="C37" s="6">
        <v>0</v>
      </c>
      <c r="D37" s="6">
        <v>0</v>
      </c>
      <c r="E37" s="6">
        <v>1</v>
      </c>
      <c r="F37" s="4">
        <v>0</v>
      </c>
      <c r="G37" s="6">
        <v>4</v>
      </c>
      <c r="H37" s="6">
        <v>15</v>
      </c>
      <c r="I37" s="6">
        <v>0</v>
      </c>
      <c r="J37" s="6">
        <v>3</v>
      </c>
      <c r="K37" s="6">
        <v>18</v>
      </c>
      <c r="L37" s="6">
        <v>0</v>
      </c>
      <c r="M37" s="7">
        <f t="shared" si="0"/>
        <v>41</v>
      </c>
      <c r="N37" s="6" t="s">
        <v>36</v>
      </c>
    </row>
    <row r="38" spans="1:14" ht="15">
      <c r="A38" t="s">
        <v>107</v>
      </c>
      <c r="B38" t="s">
        <v>108</v>
      </c>
      <c r="C38" s="6">
        <v>0</v>
      </c>
      <c r="D38" s="6">
        <v>0</v>
      </c>
      <c r="E38" s="6">
        <v>1</v>
      </c>
      <c r="F38" s="4">
        <v>0</v>
      </c>
      <c r="G38" s="6">
        <v>1</v>
      </c>
      <c r="H38" s="6">
        <v>3</v>
      </c>
      <c r="I38" s="6">
        <v>0</v>
      </c>
      <c r="J38" s="6">
        <v>1</v>
      </c>
      <c r="K38" s="6">
        <v>3</v>
      </c>
      <c r="L38" s="6">
        <v>0</v>
      </c>
      <c r="M38" s="7">
        <f t="shared" si="0"/>
        <v>9</v>
      </c>
      <c r="N38" s="6" t="s">
        <v>45</v>
      </c>
    </row>
    <row r="39" spans="1:15" ht="15">
      <c r="A39" t="s">
        <v>109</v>
      </c>
      <c r="B39" t="s">
        <v>110</v>
      </c>
      <c r="C39" s="6">
        <v>0</v>
      </c>
      <c r="D39" s="6">
        <v>0</v>
      </c>
      <c r="E39" s="6">
        <v>0</v>
      </c>
      <c r="F39" s="4">
        <v>0</v>
      </c>
      <c r="G39" s="6">
        <v>0</v>
      </c>
      <c r="H39" s="6">
        <v>1</v>
      </c>
      <c r="I39" s="6">
        <v>1</v>
      </c>
      <c r="J39" s="6">
        <v>0</v>
      </c>
      <c r="K39" s="6">
        <v>0</v>
      </c>
      <c r="L39" s="6">
        <v>0</v>
      </c>
      <c r="M39" s="7">
        <f t="shared" si="0"/>
        <v>2</v>
      </c>
      <c r="N39" s="6" t="s">
        <v>111</v>
      </c>
      <c r="O39" s="11"/>
    </row>
    <row r="40" spans="1:14" ht="15">
      <c r="A40" t="s">
        <v>112</v>
      </c>
      <c r="B40" t="s">
        <v>113</v>
      </c>
      <c r="C40" s="6">
        <v>0</v>
      </c>
      <c r="D40" s="6">
        <v>0</v>
      </c>
      <c r="E40" s="6">
        <v>0</v>
      </c>
      <c r="F40" s="4">
        <v>0</v>
      </c>
      <c r="G40" s="6">
        <v>0</v>
      </c>
      <c r="H40" s="6">
        <v>1</v>
      </c>
      <c r="I40" s="6">
        <v>0</v>
      </c>
      <c r="J40" s="6">
        <v>0</v>
      </c>
      <c r="K40" s="6">
        <v>0</v>
      </c>
      <c r="L40" s="6">
        <v>0</v>
      </c>
      <c r="M40" s="7">
        <f t="shared" si="0"/>
        <v>1</v>
      </c>
      <c r="N40" s="6" t="s">
        <v>44</v>
      </c>
    </row>
    <row r="41" spans="1:14" ht="15">
      <c r="A41" t="s">
        <v>114</v>
      </c>
      <c r="B41" t="s">
        <v>115</v>
      </c>
      <c r="C41" s="6">
        <v>0</v>
      </c>
      <c r="D41" s="6">
        <v>0</v>
      </c>
      <c r="E41" s="6">
        <v>0</v>
      </c>
      <c r="F41" s="4">
        <v>0</v>
      </c>
      <c r="G41" s="6">
        <v>1</v>
      </c>
      <c r="H41" s="6">
        <v>1</v>
      </c>
      <c r="I41" s="6">
        <v>0</v>
      </c>
      <c r="J41" s="6">
        <v>1</v>
      </c>
      <c r="K41" s="6">
        <v>0</v>
      </c>
      <c r="L41" s="6">
        <v>0</v>
      </c>
      <c r="M41" s="7">
        <f t="shared" si="0"/>
        <v>3</v>
      </c>
      <c r="N41" s="6" t="s">
        <v>40</v>
      </c>
    </row>
    <row r="42" spans="1:14" ht="15">
      <c r="A42" t="s">
        <v>116</v>
      </c>
      <c r="B42" t="s">
        <v>117</v>
      </c>
      <c r="C42" s="6">
        <v>0</v>
      </c>
      <c r="D42" s="6">
        <v>0</v>
      </c>
      <c r="E42" s="6">
        <v>0</v>
      </c>
      <c r="F42" s="4">
        <v>0</v>
      </c>
      <c r="G42" s="6">
        <v>0</v>
      </c>
      <c r="H42" s="6">
        <v>4</v>
      </c>
      <c r="I42" s="6">
        <v>0</v>
      </c>
      <c r="J42" s="6">
        <v>4</v>
      </c>
      <c r="K42" s="6">
        <v>0</v>
      </c>
      <c r="L42" s="6">
        <v>0</v>
      </c>
      <c r="M42" s="7">
        <f t="shared" si="0"/>
        <v>8</v>
      </c>
      <c r="N42" s="6" t="s">
        <v>25</v>
      </c>
    </row>
    <row r="43" spans="1:14" ht="15">
      <c r="A43" t="s">
        <v>118</v>
      </c>
      <c r="B43" t="s">
        <v>119</v>
      </c>
      <c r="C43" s="6">
        <v>0</v>
      </c>
      <c r="D43" s="6">
        <v>0</v>
      </c>
      <c r="E43" s="6">
        <v>0</v>
      </c>
      <c r="F43" s="4">
        <v>0</v>
      </c>
      <c r="G43" s="6">
        <v>0</v>
      </c>
      <c r="H43" s="6">
        <v>1</v>
      </c>
      <c r="I43" s="6">
        <v>2</v>
      </c>
      <c r="J43" s="6">
        <v>1</v>
      </c>
      <c r="K43" s="6">
        <v>0</v>
      </c>
      <c r="L43" s="6">
        <v>0</v>
      </c>
      <c r="M43" s="7">
        <f t="shared" si="0"/>
        <v>4</v>
      </c>
      <c r="N43" s="6" t="s">
        <v>25</v>
      </c>
    </row>
    <row r="44" spans="1:14" ht="15">
      <c r="A44" t="s">
        <v>120</v>
      </c>
      <c r="B44" t="s">
        <v>121</v>
      </c>
      <c r="C44" s="6">
        <v>0</v>
      </c>
      <c r="D44" s="6">
        <v>0</v>
      </c>
      <c r="E44" s="6">
        <v>0</v>
      </c>
      <c r="F44" s="4">
        <v>0</v>
      </c>
      <c r="G44" s="6">
        <v>0</v>
      </c>
      <c r="H44" s="6">
        <v>1</v>
      </c>
      <c r="I44" s="6">
        <v>1</v>
      </c>
      <c r="J44" s="6">
        <v>0</v>
      </c>
      <c r="K44" s="6">
        <v>0</v>
      </c>
      <c r="L44" s="6">
        <v>0</v>
      </c>
      <c r="M44" s="7">
        <f t="shared" si="0"/>
        <v>2</v>
      </c>
      <c r="N44" s="6" t="s">
        <v>21</v>
      </c>
    </row>
    <row r="45" spans="1:14" ht="15">
      <c r="A45" t="s">
        <v>122</v>
      </c>
      <c r="B45" t="s">
        <v>123</v>
      </c>
      <c r="C45" s="6">
        <v>0</v>
      </c>
      <c r="D45" s="6">
        <v>0</v>
      </c>
      <c r="E45" s="6">
        <v>0</v>
      </c>
      <c r="F45" s="4">
        <v>0</v>
      </c>
      <c r="G45" s="6">
        <v>0</v>
      </c>
      <c r="H45" s="6">
        <v>1</v>
      </c>
      <c r="I45" s="6">
        <v>0</v>
      </c>
      <c r="J45" s="6">
        <v>1</v>
      </c>
      <c r="K45" s="6">
        <v>0</v>
      </c>
      <c r="L45" s="6">
        <v>0</v>
      </c>
      <c r="M45" s="7">
        <f t="shared" si="0"/>
        <v>2</v>
      </c>
      <c r="N45" s="6" t="s">
        <v>45</v>
      </c>
    </row>
    <row r="46" spans="1:14" ht="15">
      <c r="A46" t="s">
        <v>124</v>
      </c>
      <c r="B46" t="s">
        <v>125</v>
      </c>
      <c r="C46" s="6">
        <v>1</v>
      </c>
      <c r="D46" s="6">
        <v>0</v>
      </c>
      <c r="E46" s="6">
        <v>0</v>
      </c>
      <c r="F46" s="4">
        <v>0</v>
      </c>
      <c r="G46" s="6">
        <v>0</v>
      </c>
      <c r="H46" s="6">
        <v>2</v>
      </c>
      <c r="I46" s="6">
        <v>1</v>
      </c>
      <c r="J46" s="6">
        <v>1</v>
      </c>
      <c r="K46" s="6">
        <v>1</v>
      </c>
      <c r="L46" s="6">
        <v>0</v>
      </c>
      <c r="M46" s="7">
        <f t="shared" si="0"/>
        <v>6</v>
      </c>
      <c r="N46" s="6" t="s">
        <v>25</v>
      </c>
    </row>
    <row r="47" spans="1:14" ht="15">
      <c r="A47" t="s">
        <v>126</v>
      </c>
      <c r="B47" t="s">
        <v>127</v>
      </c>
      <c r="C47" s="6">
        <v>0</v>
      </c>
      <c r="D47" s="6">
        <v>0</v>
      </c>
      <c r="E47" s="6">
        <v>0</v>
      </c>
      <c r="F47" s="4">
        <v>0</v>
      </c>
      <c r="G47" s="6">
        <v>4</v>
      </c>
      <c r="H47" s="6">
        <v>0</v>
      </c>
      <c r="I47" s="6">
        <v>0</v>
      </c>
      <c r="J47" s="6">
        <v>4</v>
      </c>
      <c r="K47" s="6">
        <v>1</v>
      </c>
      <c r="L47" s="6">
        <v>0</v>
      </c>
      <c r="M47" s="7">
        <f t="shared" si="0"/>
        <v>9</v>
      </c>
      <c r="N47" s="6" t="s">
        <v>45</v>
      </c>
    </row>
    <row r="48" spans="1:14" ht="15">
      <c r="A48" t="s">
        <v>128</v>
      </c>
      <c r="B48" t="s">
        <v>37</v>
      </c>
      <c r="C48" s="6">
        <v>0</v>
      </c>
      <c r="D48" s="6">
        <v>0</v>
      </c>
      <c r="E48" s="6">
        <v>0</v>
      </c>
      <c r="F48" s="4">
        <v>0</v>
      </c>
      <c r="G48" s="6">
        <v>3</v>
      </c>
      <c r="H48" s="6">
        <v>1</v>
      </c>
      <c r="I48" s="6">
        <v>2</v>
      </c>
      <c r="J48" s="6">
        <v>1</v>
      </c>
      <c r="K48" s="6">
        <v>1</v>
      </c>
      <c r="L48" s="6">
        <v>0</v>
      </c>
      <c r="M48" s="7">
        <f t="shared" si="0"/>
        <v>8</v>
      </c>
      <c r="N48" s="6" t="s">
        <v>36</v>
      </c>
    </row>
    <row r="49" spans="1:14" ht="15">
      <c r="A49" t="s">
        <v>129</v>
      </c>
      <c r="B49" t="s">
        <v>130</v>
      </c>
      <c r="C49" s="6">
        <v>0</v>
      </c>
      <c r="D49" s="6">
        <v>0</v>
      </c>
      <c r="E49" s="6">
        <v>0</v>
      </c>
      <c r="F49" s="4">
        <v>0</v>
      </c>
      <c r="G49" s="6">
        <v>0</v>
      </c>
      <c r="H49" s="6">
        <v>0</v>
      </c>
      <c r="I49" s="6">
        <v>1</v>
      </c>
      <c r="J49" s="6">
        <v>0</v>
      </c>
      <c r="K49" s="6">
        <v>0</v>
      </c>
      <c r="L49" s="6">
        <v>0</v>
      </c>
      <c r="M49" s="7">
        <f t="shared" si="0"/>
        <v>1</v>
      </c>
      <c r="N49" s="6" t="s">
        <v>36</v>
      </c>
    </row>
    <row r="50" spans="1:14" ht="15">
      <c r="A50" t="s">
        <v>131</v>
      </c>
      <c r="B50" t="s">
        <v>132</v>
      </c>
      <c r="C50" s="6">
        <v>0</v>
      </c>
      <c r="D50" s="6">
        <v>0</v>
      </c>
      <c r="E50" s="6">
        <v>0</v>
      </c>
      <c r="F50" s="4">
        <v>0</v>
      </c>
      <c r="G50" s="6">
        <v>6</v>
      </c>
      <c r="H50" s="6">
        <v>7</v>
      </c>
      <c r="I50" s="6">
        <v>3</v>
      </c>
      <c r="J50" s="6">
        <v>7</v>
      </c>
      <c r="K50" s="6">
        <v>6</v>
      </c>
      <c r="L50" s="6">
        <v>0</v>
      </c>
      <c r="M50" s="7">
        <f t="shared" si="0"/>
        <v>29</v>
      </c>
      <c r="N50" s="6" t="s">
        <v>25</v>
      </c>
    </row>
    <row r="51" spans="1:14" ht="15">
      <c r="A51" t="s">
        <v>133</v>
      </c>
      <c r="B51" t="s">
        <v>134</v>
      </c>
      <c r="C51" s="6">
        <v>0</v>
      </c>
      <c r="D51" s="6">
        <v>0</v>
      </c>
      <c r="E51" s="6">
        <v>1</v>
      </c>
      <c r="F51" s="6">
        <v>1</v>
      </c>
      <c r="G51" s="6">
        <v>0</v>
      </c>
      <c r="H51" s="6">
        <v>1</v>
      </c>
      <c r="I51" s="6">
        <v>1</v>
      </c>
      <c r="J51" s="6">
        <v>1</v>
      </c>
      <c r="K51" s="6">
        <v>1</v>
      </c>
      <c r="L51" s="6">
        <v>0</v>
      </c>
      <c r="M51" s="7">
        <f t="shared" si="0"/>
        <v>6</v>
      </c>
      <c r="N51" s="6" t="s">
        <v>32</v>
      </c>
    </row>
    <row r="52" spans="1:14" ht="15">
      <c r="A52" t="s">
        <v>135</v>
      </c>
      <c r="B52" t="s">
        <v>136</v>
      </c>
      <c r="C52" s="6">
        <v>0</v>
      </c>
      <c r="D52" s="6">
        <v>0</v>
      </c>
      <c r="E52" s="6">
        <v>0</v>
      </c>
      <c r="F52" s="6">
        <v>0</v>
      </c>
      <c r="G52" s="6">
        <v>1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7">
        <f t="shared" si="0"/>
        <v>1</v>
      </c>
      <c r="N52" s="6" t="s">
        <v>21</v>
      </c>
    </row>
    <row r="53" spans="1:14" ht="15">
      <c r="A53" t="s">
        <v>137</v>
      </c>
      <c r="B53" t="s">
        <v>138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1</v>
      </c>
      <c r="I53" s="6">
        <v>0</v>
      </c>
      <c r="J53" s="6">
        <v>1</v>
      </c>
      <c r="K53" s="6">
        <v>1</v>
      </c>
      <c r="L53" s="6">
        <v>0</v>
      </c>
      <c r="M53" s="7">
        <f t="shared" si="0"/>
        <v>3</v>
      </c>
      <c r="N53" s="6" t="s">
        <v>21</v>
      </c>
    </row>
    <row r="54" spans="1:14" ht="15">
      <c r="A54" t="s">
        <v>139</v>
      </c>
      <c r="B54" t="s">
        <v>140</v>
      </c>
      <c r="C54" s="6">
        <v>0</v>
      </c>
      <c r="D54" s="6">
        <v>0</v>
      </c>
      <c r="E54" s="6">
        <v>0</v>
      </c>
      <c r="F54" s="6">
        <v>0</v>
      </c>
      <c r="G54" s="6">
        <v>2</v>
      </c>
      <c r="H54" s="6">
        <v>2</v>
      </c>
      <c r="I54" s="6">
        <v>0</v>
      </c>
      <c r="J54" s="6">
        <v>3</v>
      </c>
      <c r="K54" s="6">
        <v>2</v>
      </c>
      <c r="L54" s="6">
        <v>0</v>
      </c>
      <c r="M54" s="7">
        <f t="shared" si="0"/>
        <v>9</v>
      </c>
      <c r="N54" s="6" t="s">
        <v>32</v>
      </c>
    </row>
    <row r="55" spans="1:14" ht="15">
      <c r="A55" t="s">
        <v>141</v>
      </c>
      <c r="B55" t="s">
        <v>142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1</v>
      </c>
      <c r="I55" s="6">
        <v>0</v>
      </c>
      <c r="J55" s="6">
        <v>0</v>
      </c>
      <c r="K55" s="6">
        <v>1</v>
      </c>
      <c r="L55" s="6">
        <v>0</v>
      </c>
      <c r="M55" s="7">
        <f t="shared" si="0"/>
        <v>2</v>
      </c>
      <c r="N55" s="6" t="s">
        <v>49</v>
      </c>
    </row>
    <row r="56" spans="1:14" ht="15">
      <c r="A56" t="s">
        <v>143</v>
      </c>
      <c r="B56" t="s">
        <v>144</v>
      </c>
      <c r="C56" s="6">
        <v>0</v>
      </c>
      <c r="D56" s="6">
        <v>0</v>
      </c>
      <c r="E56" s="6">
        <v>0</v>
      </c>
      <c r="F56" s="6">
        <v>0</v>
      </c>
      <c r="G56" s="6">
        <v>3</v>
      </c>
      <c r="H56" s="6">
        <v>2</v>
      </c>
      <c r="I56" s="6">
        <v>1</v>
      </c>
      <c r="J56" s="6">
        <v>0</v>
      </c>
      <c r="K56" s="6">
        <v>0</v>
      </c>
      <c r="L56" s="6">
        <v>0</v>
      </c>
      <c r="M56" s="7">
        <f t="shared" si="0"/>
        <v>6</v>
      </c>
      <c r="N56" s="6" t="s">
        <v>32</v>
      </c>
    </row>
    <row r="57" spans="1:14" ht="15">
      <c r="A57" t="s">
        <v>145</v>
      </c>
      <c r="B57" t="s">
        <v>146</v>
      </c>
      <c r="C57" s="6">
        <v>0</v>
      </c>
      <c r="D57" s="6">
        <v>0</v>
      </c>
      <c r="E57" s="6">
        <v>0</v>
      </c>
      <c r="F57" s="6">
        <v>0</v>
      </c>
      <c r="G57" s="6">
        <v>4</v>
      </c>
      <c r="H57" s="6">
        <v>3</v>
      </c>
      <c r="I57" s="6">
        <v>0</v>
      </c>
      <c r="J57" s="6">
        <v>0</v>
      </c>
      <c r="K57" s="6">
        <v>0</v>
      </c>
      <c r="L57" s="6">
        <v>0</v>
      </c>
      <c r="M57" s="7">
        <f t="shared" si="0"/>
        <v>7</v>
      </c>
      <c r="N57" s="6" t="s">
        <v>20</v>
      </c>
    </row>
    <row r="58" spans="1:14" ht="15">
      <c r="A58" t="s">
        <v>147</v>
      </c>
      <c r="B58" t="s">
        <v>148</v>
      </c>
      <c r="C58" s="6">
        <v>0</v>
      </c>
      <c r="D58" s="6">
        <v>0</v>
      </c>
      <c r="E58" s="6">
        <v>0</v>
      </c>
      <c r="F58" s="6">
        <v>0</v>
      </c>
      <c r="G58" s="6">
        <v>5</v>
      </c>
      <c r="H58" s="6">
        <v>3</v>
      </c>
      <c r="I58" s="6">
        <v>0</v>
      </c>
      <c r="J58" s="6">
        <v>6</v>
      </c>
      <c r="K58" s="6">
        <v>0</v>
      </c>
      <c r="L58" s="6">
        <v>0</v>
      </c>
      <c r="M58" s="7">
        <f t="shared" si="0"/>
        <v>14</v>
      </c>
      <c r="N58" s="6" t="s">
        <v>40</v>
      </c>
    </row>
    <row r="59" spans="1:14" ht="15">
      <c r="A59" t="s">
        <v>149</v>
      </c>
      <c r="B59" t="s">
        <v>150</v>
      </c>
      <c r="C59" s="6">
        <v>0</v>
      </c>
      <c r="D59" s="6">
        <v>0</v>
      </c>
      <c r="E59" s="6">
        <v>0</v>
      </c>
      <c r="F59" s="6">
        <v>0</v>
      </c>
      <c r="G59" s="6">
        <v>2</v>
      </c>
      <c r="H59" s="6">
        <v>2</v>
      </c>
      <c r="I59" s="6">
        <v>0</v>
      </c>
      <c r="J59" s="6">
        <v>1</v>
      </c>
      <c r="K59" s="6">
        <v>7</v>
      </c>
      <c r="L59" s="6">
        <v>0</v>
      </c>
      <c r="M59" s="7">
        <f t="shared" si="0"/>
        <v>12</v>
      </c>
      <c r="N59" s="6" t="s">
        <v>21</v>
      </c>
    </row>
    <row r="60" spans="1:14" ht="15">
      <c r="A60" t="s">
        <v>151</v>
      </c>
      <c r="B60" t="s">
        <v>152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1</v>
      </c>
      <c r="L60" s="6">
        <v>0</v>
      </c>
      <c r="M60" s="7">
        <f t="shared" si="0"/>
        <v>1</v>
      </c>
      <c r="N60" s="6" t="s">
        <v>21</v>
      </c>
    </row>
    <row r="61" spans="1:14" ht="15">
      <c r="A61" t="s">
        <v>153</v>
      </c>
      <c r="B61" t="s">
        <v>154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2</v>
      </c>
      <c r="K61" s="6">
        <v>0</v>
      </c>
      <c r="L61" s="6">
        <v>0</v>
      </c>
      <c r="M61" s="7">
        <f t="shared" si="0"/>
        <v>2</v>
      </c>
      <c r="N61" s="6" t="s">
        <v>25</v>
      </c>
    </row>
    <row r="62" spans="1:14" ht="15">
      <c r="A62" s="12" t="s">
        <v>12</v>
      </c>
      <c r="B62" s="12"/>
      <c r="C62" s="7">
        <f>SUM(C2:C61)</f>
        <v>2</v>
      </c>
      <c r="D62" s="7">
        <f aca="true" t="shared" si="1" ref="D62:M62">SUM(D2:D61)</f>
        <v>4</v>
      </c>
      <c r="E62" s="7">
        <f t="shared" si="1"/>
        <v>5</v>
      </c>
      <c r="F62" s="7">
        <f t="shared" si="1"/>
        <v>1</v>
      </c>
      <c r="G62" s="7">
        <f t="shared" si="1"/>
        <v>85</v>
      </c>
      <c r="H62" s="7">
        <f t="shared" si="1"/>
        <v>109</v>
      </c>
      <c r="I62" s="7">
        <f t="shared" si="1"/>
        <v>38</v>
      </c>
      <c r="J62" s="7">
        <f t="shared" si="1"/>
        <v>140</v>
      </c>
      <c r="K62" s="7">
        <f t="shared" si="1"/>
        <v>135</v>
      </c>
      <c r="L62" s="7">
        <f t="shared" si="1"/>
        <v>2</v>
      </c>
      <c r="M62" s="7">
        <f t="shared" si="1"/>
        <v>521</v>
      </c>
      <c r="N62" s="6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jlknott</dc:creator>
  <cp:keywords/>
  <dc:description/>
  <cp:lastModifiedBy>jlknott</cp:lastModifiedBy>
  <dcterms:created xsi:type="dcterms:W3CDTF">2014-07-25T16:04:18Z</dcterms:created>
  <dcterms:modified xsi:type="dcterms:W3CDTF">2014-07-25T16:04:59Z</dcterms:modified>
  <cp:category/>
  <cp:version/>
  <cp:contentType/>
  <cp:contentStatus/>
</cp:coreProperties>
</file>